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0" windowWidth="15480" windowHeight="10980" tabRatio="516" activeTab="0"/>
  </bookViews>
  <sheets>
    <sheet name="свод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<sst xmlns="http://schemas.openxmlformats.org/spreadsheetml/2006/main" count="129" uniqueCount="25">
  <si>
    <t>К-во коек</t>
  </si>
  <si>
    <t>Число койко-дней</t>
  </si>
  <si>
    <t>план</t>
  </si>
  <si>
    <t>факт</t>
  </si>
  <si>
    <t>Средняя занятость (число дней работы) койки (функция койки)</t>
  </si>
  <si>
    <t>Средняя длительность лечения (пребывания больного на койке)</t>
  </si>
  <si>
    <t>Число выбывших больных</t>
  </si>
  <si>
    <t>Оборот койки</t>
  </si>
  <si>
    <t>Число пациенто-дней</t>
  </si>
  <si>
    <t>% вып-я</t>
  </si>
  <si>
    <t>Посещения</t>
  </si>
  <si>
    <t>Л.М. Арутюнян</t>
  </si>
  <si>
    <t>Хирургия +Радиология</t>
  </si>
  <si>
    <t>СВОД круглосуточный +дневной стационары</t>
  </si>
  <si>
    <t>Обращения</t>
  </si>
  <si>
    <t>Заместитель главного врача по экономическим вопросам</t>
  </si>
  <si>
    <t>План  (посещения +обращения)</t>
  </si>
  <si>
    <t>Факт (посещения+ обращения)</t>
  </si>
  <si>
    <t>% выполнения</t>
  </si>
  <si>
    <t>Онкологическое отделение хирургических методов лечения</t>
  </si>
  <si>
    <t xml:space="preserve">Радиотерапевтическое отделение </t>
  </si>
  <si>
    <t>ДНЕВНОЙ СТАЦИОНАР</t>
  </si>
  <si>
    <t>Амбулаторная помощь (Поликлиническое отделение)</t>
  </si>
  <si>
    <t>Комиссия от  16.03.2022 года</t>
  </si>
  <si>
    <t xml:space="preserve">Анализ выполнения государственного задания за январь -март 2022 года за счет ОМС  по выставленным счетам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</si>
</sst>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  <numFmt numFmtId="180" formatCode="#,##0.0"/>
  </numFmts>
  <fonts count="60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3"/>
      <color indexed="10"/>
      <name val="Arial Cyr"/>
      <family val="0"/>
    </font>
    <font>
      <sz val="13"/>
      <name val="Arial Cyr"/>
      <family val="0"/>
    </font>
    <font>
      <sz val="13"/>
      <color indexed="12"/>
      <name val="Arial Cyr"/>
      <family val="0"/>
    </font>
    <font>
      <b/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" fontId="3" fillId="32" borderId="0" xfId="0" applyNumberFormat="1" applyFont="1" applyFill="1" applyBorder="1" applyAlignment="1">
      <alignment/>
    </xf>
    <xf numFmtId="1" fontId="2" fillId="32" borderId="0" xfId="0" applyNumberFormat="1" applyFont="1" applyFill="1" applyBorder="1" applyAlignment="1">
      <alignment/>
    </xf>
    <xf numFmtId="2" fontId="2" fillId="32" borderId="0" xfId="0" applyNumberFormat="1" applyFont="1" applyFill="1" applyBorder="1" applyAlignment="1">
      <alignment/>
    </xf>
    <xf numFmtId="2" fontId="3" fillId="3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6" fontId="7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32" borderId="0" xfId="0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9" fontId="9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0" fontId="9" fillId="3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10" fillId="32" borderId="0" xfId="0" applyNumberFormat="1" applyFont="1" applyFill="1" applyBorder="1" applyAlignment="1">
      <alignment/>
    </xf>
    <xf numFmtId="1" fontId="11" fillId="32" borderId="0" xfId="0" applyNumberFormat="1" applyFont="1" applyFill="1" applyBorder="1" applyAlignment="1">
      <alignment/>
    </xf>
    <xf numFmtId="2" fontId="10" fillId="32" borderId="0" xfId="0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9" fontId="13" fillId="32" borderId="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32" borderId="10" xfId="0" applyNumberFormat="1" applyFont="1" applyFill="1" applyBorder="1" applyAlignment="1">
      <alignment/>
    </xf>
    <xf numFmtId="176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176" fontId="4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1" fontId="4" fillId="32" borderId="10" xfId="0" applyNumberFormat="1" applyFont="1" applyFill="1" applyBorder="1" applyAlignment="1">
      <alignment horizontal="center"/>
    </xf>
    <xf numFmtId="176" fontId="7" fillId="32" borderId="1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76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5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76" fontId="7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76" fontId="7" fillId="34" borderId="10" xfId="0" applyNumberFormat="1" applyFont="1" applyFill="1" applyBorder="1" applyAlignment="1">
      <alignment horizontal="center"/>
    </xf>
    <xf numFmtId="176" fontId="4" fillId="34" borderId="1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wrapText="1"/>
    </xf>
    <xf numFmtId="176" fontId="7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2;&#1091;&#1084;&#1077;&#1085;&#1090;&#1099;%202022%20&#1075;&#1086;&#1076;&#1072;\&#1040;&#1085;&#1072;&#1083;&#1080;&#1079;%20&#1087;&#1086;%20&#1074;&#1099;&#1087;&#1086;&#1083;&#1085;&#1077;&#1085;&#1080;&#1102;\&#1054;&#1058;&#1063;&#1045;&#1058;%20&#1079;&#1072;%20&#1084;&#1072;&#1088;&#1090;%20%202022%20&#1075;%20&#1082;&#1086;&#1084;&#1080;&#1089;&#1089;&#1080;&#1103;%20&#8212;%20&#1086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ой стационар"/>
      <sheetName val="Онкологич отдел"/>
      <sheetName val="Радиотерапия"/>
      <sheetName val="Поликлиника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W46"/>
  <sheetViews>
    <sheetView tabSelected="1" zoomScalePageLayoutView="0" workbookViewId="0" topLeftCell="A1">
      <selection activeCell="A41" sqref="A41:P41"/>
    </sheetView>
  </sheetViews>
  <sheetFormatPr defaultColWidth="9.00390625" defaultRowHeight="12.75"/>
  <cols>
    <col min="1" max="1" width="11.00390625" style="17" customWidth="1"/>
    <col min="2" max="2" width="14.125" style="17" customWidth="1"/>
    <col min="3" max="3" width="12.00390625" style="17" customWidth="1"/>
    <col min="4" max="4" width="15.00390625" style="17" customWidth="1"/>
    <col min="5" max="5" width="9.125" style="17" customWidth="1"/>
    <col min="6" max="7" width="10.125" style="17" customWidth="1"/>
    <col min="8" max="8" width="10.875" style="17" customWidth="1"/>
    <col min="9" max="9" width="11.375" style="17" customWidth="1"/>
    <col min="10" max="10" width="9.125" style="17" customWidth="1"/>
    <col min="11" max="12" width="11.75390625" style="17" customWidth="1"/>
    <col min="13" max="13" width="9.875" style="17" customWidth="1"/>
    <col min="14" max="14" width="8.375" style="17" customWidth="1"/>
    <col min="15" max="18" width="9.125" style="17" customWidth="1"/>
    <col min="19" max="19" width="9.625" style="17" customWidth="1"/>
    <col min="20" max="30" width="9.125" style="17" customWidth="1"/>
    <col min="31" max="47" width="9.25390625" style="17" bestFit="1" customWidth="1"/>
    <col min="48" max="48" width="10.75390625" style="17" bestFit="1" customWidth="1"/>
    <col min="49" max="49" width="11.625" style="17" bestFit="1" customWidth="1"/>
    <col min="50" max="16384" width="9.125" style="17" customWidth="1"/>
  </cols>
  <sheetData>
    <row r="1" spans="1:16" s="27" customFormat="1" ht="16.5" customHeight="1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s="27" customFormat="1" ht="16.5">
      <c r="A2" s="97" t="s">
        <v>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49" ht="12.75">
      <c r="A3" s="40"/>
      <c r="B3" s="35"/>
      <c r="C3" s="35"/>
      <c r="D3" s="35"/>
      <c r="E3" s="35"/>
      <c r="F3" s="35"/>
      <c r="G3" s="35"/>
      <c r="H3" s="35"/>
      <c r="I3" s="35"/>
      <c r="J3" s="35"/>
      <c r="K3" s="35"/>
      <c r="M3" s="35"/>
      <c r="N3" s="71"/>
      <c r="O3" s="72" t="s">
        <v>23</v>
      </c>
      <c r="P3" s="72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8"/>
      <c r="AW3" s="99"/>
    </row>
    <row r="4" spans="1:49" ht="12.75">
      <c r="A4" s="95" t="s">
        <v>0</v>
      </c>
      <c r="B4" s="74" t="s">
        <v>8</v>
      </c>
      <c r="C4" s="74"/>
      <c r="D4" s="74"/>
      <c r="E4" s="81" t="s">
        <v>4</v>
      </c>
      <c r="F4" s="82"/>
      <c r="G4" s="83"/>
      <c r="H4" s="81" t="s">
        <v>5</v>
      </c>
      <c r="I4" s="82"/>
      <c r="J4" s="83"/>
      <c r="K4" s="81" t="s">
        <v>6</v>
      </c>
      <c r="L4" s="82"/>
      <c r="M4" s="83"/>
      <c r="N4" s="81" t="s">
        <v>7</v>
      </c>
      <c r="O4" s="82"/>
      <c r="P4" s="83"/>
      <c r="Q4" s="36"/>
      <c r="R4" s="36"/>
      <c r="S4" s="36"/>
      <c r="T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98"/>
      <c r="AV4" s="98"/>
      <c r="AW4" s="99"/>
    </row>
    <row r="5" spans="1:49" s="20" customFormat="1" ht="12.75">
      <c r="A5" s="96"/>
      <c r="B5" s="33" t="s">
        <v>2</v>
      </c>
      <c r="C5" s="33" t="s">
        <v>3</v>
      </c>
      <c r="D5" s="37" t="s">
        <v>9</v>
      </c>
      <c r="E5" s="33" t="s">
        <v>2</v>
      </c>
      <c r="F5" s="33" t="s">
        <v>3</v>
      </c>
      <c r="G5" s="37" t="s">
        <v>9</v>
      </c>
      <c r="H5" s="33" t="s">
        <v>2</v>
      </c>
      <c r="I5" s="33" t="s">
        <v>3</v>
      </c>
      <c r="J5" s="37" t="s">
        <v>9</v>
      </c>
      <c r="K5" s="33" t="s">
        <v>2</v>
      </c>
      <c r="L5" s="33" t="s">
        <v>3</v>
      </c>
      <c r="M5" s="37" t="s">
        <v>9</v>
      </c>
      <c r="N5" s="33" t="s">
        <v>2</v>
      </c>
      <c r="O5" s="33" t="s">
        <v>3</v>
      </c>
      <c r="P5" s="37" t="s">
        <v>9</v>
      </c>
      <c r="Q5" s="4"/>
      <c r="R5" s="18"/>
      <c r="S5" s="5"/>
      <c r="T5" s="1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"/>
      <c r="AL5" s="1"/>
      <c r="AM5" s="17"/>
      <c r="AN5" s="1"/>
      <c r="AO5" s="1"/>
      <c r="AP5" s="2"/>
      <c r="AQ5" s="1"/>
      <c r="AR5" s="1"/>
      <c r="AS5" s="2"/>
      <c r="AT5" s="1"/>
      <c r="AU5" s="1"/>
      <c r="AV5" s="5"/>
      <c r="AW5" s="19"/>
    </row>
    <row r="6" spans="1:49" s="20" customFormat="1" ht="12.75">
      <c r="A6" s="33">
        <v>25</v>
      </c>
      <c r="B6" s="38">
        <v>9428.833333333334</v>
      </c>
      <c r="C6" s="41">
        <v>8650</v>
      </c>
      <c r="D6" s="39">
        <v>91.73987591253777</v>
      </c>
      <c r="E6" s="38">
        <v>377.15333333333336</v>
      </c>
      <c r="F6" s="41">
        <v>346</v>
      </c>
      <c r="G6" s="39">
        <v>91.73987591253777</v>
      </c>
      <c r="H6" s="34">
        <v>5.7932841795602235</v>
      </c>
      <c r="I6" s="42">
        <v>6.117397454031117</v>
      </c>
      <c r="J6" s="39">
        <v>105.5946379363613</v>
      </c>
      <c r="K6" s="38">
        <v>1627.5454545454545</v>
      </c>
      <c r="L6" s="41">
        <v>1414</v>
      </c>
      <c r="M6" s="64">
        <v>86.87929397307714</v>
      </c>
      <c r="N6" s="34">
        <v>65.10181818181817</v>
      </c>
      <c r="O6" s="41">
        <v>56.56</v>
      </c>
      <c r="P6" s="39">
        <v>86.87929397307715</v>
      </c>
      <c r="Q6" s="4"/>
      <c r="R6" s="18"/>
      <c r="S6" s="5"/>
      <c r="T6" s="1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"/>
      <c r="AL6" s="1"/>
      <c r="AM6" s="17"/>
      <c r="AN6" s="1"/>
      <c r="AO6" s="1"/>
      <c r="AP6" s="2"/>
      <c r="AQ6" s="1"/>
      <c r="AR6" s="1"/>
      <c r="AS6" s="2"/>
      <c r="AT6" s="1"/>
      <c r="AU6" s="1"/>
      <c r="AV6" s="5"/>
      <c r="AW6" s="19"/>
    </row>
    <row r="7" spans="1:49" s="20" customFormat="1" ht="12.75">
      <c r="A7" s="35"/>
      <c r="B7" s="35"/>
      <c r="C7" s="35"/>
      <c r="D7" s="35"/>
      <c r="E7" s="35"/>
      <c r="F7" s="35"/>
      <c r="G7" s="35"/>
      <c r="H7" s="35"/>
      <c r="I7" s="35"/>
      <c r="J7" s="8"/>
      <c r="K7" s="8"/>
      <c r="L7" s="8"/>
      <c r="M7" s="8"/>
      <c r="O7" s="35"/>
      <c r="P7" s="35"/>
      <c r="Q7" s="4"/>
      <c r="R7" s="18"/>
      <c r="S7" s="5"/>
      <c r="T7" s="1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"/>
      <c r="AL7" s="1"/>
      <c r="AM7" s="17"/>
      <c r="AN7" s="1"/>
      <c r="AO7" s="1"/>
      <c r="AP7" s="2"/>
      <c r="AQ7" s="1"/>
      <c r="AR7" s="1"/>
      <c r="AS7" s="2"/>
      <c r="AT7" s="1"/>
      <c r="AU7" s="1"/>
      <c r="AV7" s="5"/>
      <c r="AW7" s="19"/>
    </row>
    <row r="8" spans="1:49" s="20" customFormat="1" ht="14.25">
      <c r="A8" s="35"/>
      <c r="B8" s="35"/>
      <c r="C8" s="35"/>
      <c r="D8" s="35"/>
      <c r="E8" s="35"/>
      <c r="F8" s="35"/>
      <c r="G8" s="35"/>
      <c r="H8" s="35"/>
      <c r="I8" s="35"/>
      <c r="J8" s="69"/>
      <c r="K8" s="68"/>
      <c r="L8" s="67"/>
      <c r="M8" s="67"/>
      <c r="O8" s="35"/>
      <c r="P8" s="35"/>
      <c r="Q8" s="4"/>
      <c r="R8" s="18"/>
      <c r="S8" s="5"/>
      <c r="T8" s="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"/>
      <c r="AL8" s="1"/>
      <c r="AM8" s="17"/>
      <c r="AN8" s="1"/>
      <c r="AO8" s="1"/>
      <c r="AP8" s="2"/>
      <c r="AQ8" s="1"/>
      <c r="AR8" s="1"/>
      <c r="AS8" s="2"/>
      <c r="AT8" s="1"/>
      <c r="AU8" s="1"/>
      <c r="AV8" s="5"/>
      <c r="AW8" s="19"/>
    </row>
    <row r="9" spans="12:49" s="20" customFormat="1" ht="7.5" customHeight="1">
      <c r="L9" s="2"/>
      <c r="M9" s="17"/>
      <c r="N9" s="2"/>
      <c r="O9" s="17"/>
      <c r="P9" s="17"/>
      <c r="Q9" s="4"/>
      <c r="R9" s="18"/>
      <c r="S9" s="5"/>
      <c r="T9" s="1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"/>
      <c r="AL9" s="1"/>
      <c r="AM9" s="17"/>
      <c r="AN9" s="1"/>
      <c r="AO9" s="1"/>
      <c r="AP9" s="2"/>
      <c r="AQ9" s="1"/>
      <c r="AR9" s="1"/>
      <c r="AS9" s="1"/>
      <c r="AT9" s="1"/>
      <c r="AU9" s="1"/>
      <c r="AV9" s="5"/>
      <c r="AW9" s="19"/>
    </row>
    <row r="10" spans="1:49" s="27" customFormat="1" ht="12.75" customHeight="1">
      <c r="A10" s="88" t="s">
        <v>19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23"/>
      <c r="R10" s="24"/>
      <c r="S10" s="25"/>
      <c r="T10" s="26"/>
      <c r="AK10" s="26"/>
      <c r="AL10" s="26"/>
      <c r="AN10" s="26"/>
      <c r="AO10" s="26"/>
      <c r="AP10" s="28"/>
      <c r="AQ10" s="26"/>
      <c r="AR10" s="26"/>
      <c r="AS10" s="28"/>
      <c r="AT10" s="26"/>
      <c r="AU10" s="26"/>
      <c r="AV10" s="25"/>
      <c r="AW10" s="29"/>
    </row>
    <row r="11" spans="1:49" s="20" customFormat="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2"/>
      <c r="O11" s="8"/>
      <c r="P11" s="8"/>
      <c r="Q11" s="4"/>
      <c r="R11" s="18"/>
      <c r="S11" s="5"/>
      <c r="T11" s="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"/>
      <c r="AL11" s="1"/>
      <c r="AM11" s="17"/>
      <c r="AN11" s="1"/>
      <c r="AO11" s="1"/>
      <c r="AP11" s="2"/>
      <c r="AQ11" s="1"/>
      <c r="AR11" s="1"/>
      <c r="AS11" s="2"/>
      <c r="AT11" s="1"/>
      <c r="AU11" s="1"/>
      <c r="AV11" s="5"/>
      <c r="AW11" s="19"/>
    </row>
    <row r="12" spans="1:49" s="20" customFormat="1" ht="12.75">
      <c r="A12" s="92" t="s">
        <v>0</v>
      </c>
      <c r="B12" s="76" t="s">
        <v>1</v>
      </c>
      <c r="C12" s="76"/>
      <c r="D12" s="76"/>
      <c r="E12" s="89" t="s">
        <v>4</v>
      </c>
      <c r="F12" s="90"/>
      <c r="G12" s="91"/>
      <c r="H12" s="89" t="s">
        <v>5</v>
      </c>
      <c r="I12" s="90"/>
      <c r="J12" s="91"/>
      <c r="K12" s="89" t="s">
        <v>6</v>
      </c>
      <c r="L12" s="90"/>
      <c r="M12" s="91"/>
      <c r="N12" s="89" t="s">
        <v>7</v>
      </c>
      <c r="O12" s="90"/>
      <c r="P12" s="91"/>
      <c r="Q12" s="3"/>
      <c r="R12" s="3"/>
      <c r="S12" s="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5"/>
      <c r="AW12" s="21"/>
    </row>
    <row r="13" spans="1:16" ht="12.75">
      <c r="A13" s="93"/>
      <c r="B13" s="9" t="s">
        <v>2</v>
      </c>
      <c r="C13" s="9" t="s">
        <v>3</v>
      </c>
      <c r="D13" s="11" t="s">
        <v>9</v>
      </c>
      <c r="E13" s="9" t="s">
        <v>2</v>
      </c>
      <c r="F13" s="9" t="s">
        <v>3</v>
      </c>
      <c r="G13" s="11" t="s">
        <v>9</v>
      </c>
      <c r="H13" s="9" t="s">
        <v>2</v>
      </c>
      <c r="I13" s="9" t="s">
        <v>3</v>
      </c>
      <c r="J13" s="11" t="s">
        <v>9</v>
      </c>
      <c r="K13" s="9" t="s">
        <v>2</v>
      </c>
      <c r="L13" s="9" t="s">
        <v>3</v>
      </c>
      <c r="M13" s="11" t="s">
        <v>9</v>
      </c>
      <c r="N13" s="9" t="s">
        <v>2</v>
      </c>
      <c r="O13" s="9" t="s">
        <v>3</v>
      </c>
      <c r="P13" s="11" t="s">
        <v>9</v>
      </c>
    </row>
    <row r="14" spans="1:16" ht="12.75">
      <c r="A14" s="9">
        <v>30</v>
      </c>
      <c r="B14" s="30">
        <v>2150</v>
      </c>
      <c r="C14" s="41">
        <v>2096</v>
      </c>
      <c r="D14" s="15">
        <v>97.48837209302326</v>
      </c>
      <c r="E14" s="13">
        <v>71.66666666666667</v>
      </c>
      <c r="F14" s="43">
        <v>69.86666666666666</v>
      </c>
      <c r="G14" s="15">
        <v>97.48837209302324</v>
      </c>
      <c r="H14" s="13">
        <v>10</v>
      </c>
      <c r="I14" s="42">
        <v>10.585858585858587</v>
      </c>
      <c r="J14" s="15">
        <v>105.85858585858587</v>
      </c>
      <c r="K14" s="30">
        <v>215</v>
      </c>
      <c r="L14" s="41">
        <v>198</v>
      </c>
      <c r="M14" s="64">
        <v>92.09302325581396</v>
      </c>
      <c r="N14" s="16">
        <v>7.166666666666667</v>
      </c>
      <c r="O14" s="43">
        <v>6.6</v>
      </c>
      <c r="P14" s="15">
        <v>92.09302325581395</v>
      </c>
    </row>
    <row r="15" spans="1:16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2"/>
      <c r="O15" s="8"/>
      <c r="P15" s="8"/>
    </row>
    <row r="16" spans="1:16" ht="12.75">
      <c r="A16" s="14"/>
      <c r="B16" s="8"/>
      <c r="C16" s="8"/>
      <c r="D16" s="8"/>
      <c r="E16" s="8"/>
      <c r="F16" s="8"/>
      <c r="G16" s="14"/>
      <c r="H16" s="8"/>
      <c r="I16" s="8"/>
      <c r="J16" s="8"/>
      <c r="K16" s="8"/>
      <c r="L16" s="8"/>
      <c r="M16" s="8"/>
      <c r="N16" s="12"/>
      <c r="O16" s="8"/>
      <c r="P16" s="8"/>
    </row>
    <row r="17" spans="1:16" ht="16.5">
      <c r="A17" s="88" t="s">
        <v>20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2"/>
      <c r="O18" s="8"/>
      <c r="P18" s="8"/>
    </row>
    <row r="19" spans="1:16" ht="12.75">
      <c r="A19" s="76" t="s">
        <v>0</v>
      </c>
      <c r="B19" s="76" t="s">
        <v>1</v>
      </c>
      <c r="C19" s="76"/>
      <c r="D19" s="76"/>
      <c r="E19" s="77" t="s">
        <v>4</v>
      </c>
      <c r="F19" s="77"/>
      <c r="G19" s="77"/>
      <c r="H19" s="77" t="s">
        <v>5</v>
      </c>
      <c r="I19" s="77"/>
      <c r="J19" s="77"/>
      <c r="K19" s="77" t="s">
        <v>6</v>
      </c>
      <c r="L19" s="77"/>
      <c r="M19" s="77"/>
      <c r="N19" s="77" t="s">
        <v>7</v>
      </c>
      <c r="O19" s="77"/>
      <c r="P19" s="77"/>
    </row>
    <row r="20" spans="1:16" ht="12.75">
      <c r="A20" s="76"/>
      <c r="B20" s="9" t="s">
        <v>2</v>
      </c>
      <c r="C20" s="9" t="s">
        <v>3</v>
      </c>
      <c r="D20" s="11" t="s">
        <v>9</v>
      </c>
      <c r="E20" s="9" t="s">
        <v>2</v>
      </c>
      <c r="F20" s="9" t="s">
        <v>3</v>
      </c>
      <c r="G20" s="11" t="s">
        <v>9</v>
      </c>
      <c r="H20" s="9" t="s">
        <v>2</v>
      </c>
      <c r="I20" s="9" t="s">
        <v>3</v>
      </c>
      <c r="J20" s="11" t="s">
        <v>9</v>
      </c>
      <c r="K20" s="9" t="s">
        <v>2</v>
      </c>
      <c r="L20" s="9" t="s">
        <v>3</v>
      </c>
      <c r="M20" s="11" t="s">
        <v>9</v>
      </c>
      <c r="N20" s="9" t="s">
        <v>2</v>
      </c>
      <c r="O20" s="9" t="s">
        <v>3</v>
      </c>
      <c r="P20" s="11" t="s">
        <v>9</v>
      </c>
    </row>
    <row r="21" spans="1:16" ht="12.75">
      <c r="A21" s="9">
        <v>30</v>
      </c>
      <c r="B21" s="9">
        <v>850</v>
      </c>
      <c r="C21" s="41">
        <v>691</v>
      </c>
      <c r="D21" s="15">
        <v>81.29411764705883</v>
      </c>
      <c r="E21" s="13">
        <v>28.333333333333332</v>
      </c>
      <c r="F21" s="42">
        <v>23.033333333333335</v>
      </c>
      <c r="G21" s="15">
        <v>81.29411764705883</v>
      </c>
      <c r="H21" s="13">
        <v>18.88888888888889</v>
      </c>
      <c r="I21" s="42">
        <v>18.18421052631579</v>
      </c>
      <c r="J21" s="15">
        <v>96.26934984520125</v>
      </c>
      <c r="K21" s="30">
        <v>45</v>
      </c>
      <c r="L21" s="41">
        <v>38</v>
      </c>
      <c r="M21" s="64">
        <v>84.44444444444444</v>
      </c>
      <c r="N21" s="13">
        <v>1.5</v>
      </c>
      <c r="O21" s="42">
        <v>1.2666666666666666</v>
      </c>
      <c r="P21" s="15">
        <v>84.44444444444444</v>
      </c>
    </row>
    <row r="22" spans="1:16" s="46" customFormat="1" ht="12.75">
      <c r="A22" s="54"/>
      <c r="B22" s="54"/>
      <c r="C22" s="54"/>
      <c r="D22" s="100"/>
      <c r="E22" s="48"/>
      <c r="F22" s="48"/>
      <c r="G22" s="100"/>
      <c r="H22" s="48"/>
      <c r="I22" s="48"/>
      <c r="J22" s="100"/>
      <c r="K22" s="101"/>
      <c r="L22" s="54"/>
      <c r="M22" s="100"/>
      <c r="N22" s="48"/>
      <c r="O22" s="48"/>
      <c r="P22" s="100"/>
    </row>
    <row r="23" spans="1:16" s="46" customFormat="1" ht="12.75">
      <c r="A23" s="54"/>
      <c r="B23" s="54"/>
      <c r="C23" s="54"/>
      <c r="D23" s="100"/>
      <c r="E23" s="48"/>
      <c r="F23" s="48"/>
      <c r="G23" s="100"/>
      <c r="H23" s="48"/>
      <c r="I23" s="48"/>
      <c r="J23" s="100"/>
      <c r="K23" s="101"/>
      <c r="L23" s="54"/>
      <c r="M23" s="100"/>
      <c r="N23" s="48"/>
      <c r="O23" s="48"/>
      <c r="P23" s="100"/>
    </row>
    <row r="24" spans="1:16" ht="12.75">
      <c r="A24" s="8"/>
      <c r="B24" s="8"/>
      <c r="C24" s="8"/>
      <c r="D24" s="8"/>
      <c r="E24" s="8"/>
      <c r="F24" s="8"/>
      <c r="G24" s="8"/>
      <c r="H24" s="8"/>
      <c r="I24" s="8"/>
      <c r="K24" s="102"/>
      <c r="L24" s="102"/>
      <c r="M24" s="100"/>
      <c r="N24" s="8"/>
      <c r="O24" s="8"/>
      <c r="P24" s="8"/>
    </row>
    <row r="25" ht="12.75">
      <c r="H25" s="44" t="s">
        <v>12</v>
      </c>
    </row>
    <row r="26" spans="1:16" ht="12.75">
      <c r="A26" s="76" t="s">
        <v>0</v>
      </c>
      <c r="B26" s="76" t="s">
        <v>1</v>
      </c>
      <c r="C26" s="76"/>
      <c r="D26" s="76"/>
      <c r="E26" s="77" t="s">
        <v>4</v>
      </c>
      <c r="F26" s="77"/>
      <c r="G26" s="77"/>
      <c r="H26" s="77" t="s">
        <v>5</v>
      </c>
      <c r="I26" s="77"/>
      <c r="J26" s="77"/>
      <c r="K26" s="77" t="s">
        <v>6</v>
      </c>
      <c r="L26" s="77"/>
      <c r="M26" s="77"/>
      <c r="N26" s="77" t="s">
        <v>7</v>
      </c>
      <c r="O26" s="77"/>
      <c r="P26" s="77"/>
    </row>
    <row r="27" spans="1:16" ht="12.75">
      <c r="A27" s="76"/>
      <c r="B27" s="9" t="s">
        <v>2</v>
      </c>
      <c r="C27" s="9" t="s">
        <v>3</v>
      </c>
      <c r="D27" s="11" t="s">
        <v>9</v>
      </c>
      <c r="E27" s="9" t="s">
        <v>2</v>
      </c>
      <c r="F27" s="9" t="s">
        <v>3</v>
      </c>
      <c r="G27" s="11" t="s">
        <v>9</v>
      </c>
      <c r="H27" s="9" t="s">
        <v>2</v>
      </c>
      <c r="I27" s="9" t="s">
        <v>3</v>
      </c>
      <c r="J27" s="11" t="s">
        <v>9</v>
      </c>
      <c r="K27" s="9" t="s">
        <v>2</v>
      </c>
      <c r="L27" s="9" t="s">
        <v>3</v>
      </c>
      <c r="M27" s="11" t="s">
        <v>9</v>
      </c>
      <c r="N27" s="9" t="s">
        <v>2</v>
      </c>
      <c r="O27" s="9" t="s">
        <v>3</v>
      </c>
      <c r="P27" s="11" t="s">
        <v>9</v>
      </c>
    </row>
    <row r="28" spans="1:16" ht="12.75" customHeight="1">
      <c r="A28" s="9">
        <v>60</v>
      </c>
      <c r="B28" s="30">
        <f>B14+B21</f>
        <v>3000</v>
      </c>
      <c r="C28" s="9">
        <f>C14+C21</f>
        <v>2787</v>
      </c>
      <c r="D28" s="15">
        <f>C28/B28*100</f>
        <v>92.9</v>
      </c>
      <c r="E28" s="13">
        <f>B28/A28</f>
        <v>50</v>
      </c>
      <c r="F28" s="42">
        <f>C28/A28</f>
        <v>46.45</v>
      </c>
      <c r="G28" s="15">
        <f>F28/E28*100</f>
        <v>92.9</v>
      </c>
      <c r="H28" s="13">
        <f>B28/K28</f>
        <v>11.538461538461538</v>
      </c>
      <c r="I28" s="42">
        <f>C28/L28</f>
        <v>11.809322033898304</v>
      </c>
      <c r="J28" s="15">
        <f>I28/H28*100</f>
        <v>102.34745762711863</v>
      </c>
      <c r="K28" s="43">
        <f>K14+K21</f>
        <v>260</v>
      </c>
      <c r="L28" s="16">
        <f>L14+L21</f>
        <v>236</v>
      </c>
      <c r="M28" s="15">
        <f>L28/K28*100</f>
        <v>90.76923076923077</v>
      </c>
      <c r="N28" s="13">
        <f>K28/A28</f>
        <v>4.333333333333333</v>
      </c>
      <c r="O28" s="42">
        <f>L28/A28</f>
        <v>3.933333333333333</v>
      </c>
      <c r="P28" s="15">
        <f>O28/N28*100</f>
        <v>90.76923076923077</v>
      </c>
    </row>
    <row r="31" spans="1:5" s="46" customFormat="1" ht="20.25">
      <c r="A31" s="60"/>
      <c r="B31" s="63">
        <v>13806.6</v>
      </c>
      <c r="C31" s="61"/>
      <c r="D31" s="62"/>
      <c r="E31" s="53" t="s">
        <v>13</v>
      </c>
    </row>
    <row r="32" spans="2:4" s="46" customFormat="1" ht="12.75" hidden="1">
      <c r="B32" s="47"/>
      <c r="C32" s="47"/>
      <c r="D32" s="48"/>
    </row>
    <row r="33" spans="2:4" s="46" customFormat="1" ht="12.75" hidden="1">
      <c r="B33" s="47"/>
      <c r="C33" s="47"/>
      <c r="D33" s="48"/>
    </row>
    <row r="34" spans="2:4" s="46" customFormat="1" ht="12.75" hidden="1">
      <c r="B34" s="47"/>
      <c r="C34" s="47"/>
      <c r="D34" s="48"/>
    </row>
    <row r="35" spans="2:4" s="46" customFormat="1" ht="12.75" hidden="1">
      <c r="B35" s="47"/>
      <c r="C35" s="47"/>
      <c r="D35" s="48"/>
    </row>
    <row r="36" spans="2:4" s="46" customFormat="1" ht="12.75">
      <c r="B36" s="47"/>
      <c r="C36" s="47"/>
      <c r="D36" s="48"/>
    </row>
    <row r="37" spans="1:16" ht="12.75">
      <c r="A37" s="87" t="s">
        <v>0</v>
      </c>
      <c r="B37" s="76" t="s">
        <v>1</v>
      </c>
      <c r="C37" s="76"/>
      <c r="D37" s="76"/>
      <c r="E37" s="77" t="s">
        <v>4</v>
      </c>
      <c r="F37" s="77"/>
      <c r="G37" s="77"/>
      <c r="H37" s="77" t="s">
        <v>5</v>
      </c>
      <c r="I37" s="77"/>
      <c r="J37" s="77"/>
      <c r="K37" s="77" t="s">
        <v>6</v>
      </c>
      <c r="L37" s="77"/>
      <c r="M37" s="77"/>
      <c r="N37" s="77" t="s">
        <v>7</v>
      </c>
      <c r="O37" s="77"/>
      <c r="P37" s="77"/>
    </row>
    <row r="38" spans="1:16" ht="12.75">
      <c r="A38" s="87"/>
      <c r="B38" s="9" t="s">
        <v>2</v>
      </c>
      <c r="C38" s="9" t="s">
        <v>3</v>
      </c>
      <c r="D38" s="11" t="s">
        <v>9</v>
      </c>
      <c r="E38" s="9" t="s">
        <v>2</v>
      </c>
      <c r="F38" s="9" t="s">
        <v>3</v>
      </c>
      <c r="G38" s="11" t="s">
        <v>9</v>
      </c>
      <c r="H38" s="9" t="s">
        <v>2</v>
      </c>
      <c r="I38" s="9" t="s">
        <v>3</v>
      </c>
      <c r="J38" s="11" t="s">
        <v>9</v>
      </c>
      <c r="K38" s="9" t="s">
        <v>2</v>
      </c>
      <c r="L38" s="9" t="s">
        <v>3</v>
      </c>
      <c r="M38" s="11" t="s">
        <v>9</v>
      </c>
      <c r="N38" s="9" t="s">
        <v>2</v>
      </c>
      <c r="O38" s="9" t="s">
        <v>3</v>
      </c>
      <c r="P38" s="11" t="s">
        <v>9</v>
      </c>
    </row>
    <row r="39" spans="1:16" ht="12.75">
      <c r="A39" s="45">
        <f>SUM(A28+A6)</f>
        <v>85</v>
      </c>
      <c r="B39" s="52">
        <f>SUM(B28+B6)</f>
        <v>12428.833333333334</v>
      </c>
      <c r="C39" s="45">
        <f>SUM(C28+C6)</f>
        <v>11437</v>
      </c>
      <c r="D39" s="15">
        <f>C39/B39*100</f>
        <v>92.01989996379386</v>
      </c>
      <c r="E39" s="9">
        <f>B39/A39</f>
        <v>146.22156862745098</v>
      </c>
      <c r="F39" s="42">
        <f>C39/A39</f>
        <v>134.5529411764706</v>
      </c>
      <c r="G39" s="15">
        <f>F39/E39*100</f>
        <v>92.01989996379388</v>
      </c>
      <c r="H39" s="51">
        <f>SUM(H28+H6)</f>
        <v>17.33174571802176</v>
      </c>
      <c r="I39" s="51">
        <f>SUM(I28+I6)</f>
        <v>17.92671948792942</v>
      </c>
      <c r="J39" s="15">
        <f>I39/H39*100</f>
        <v>103.4328554064176</v>
      </c>
      <c r="K39" s="52">
        <f>SUM(K28+K6)</f>
        <v>1887.5454545454545</v>
      </c>
      <c r="L39" s="45">
        <f>SUM(L28+L6)</f>
        <v>1650</v>
      </c>
      <c r="M39" s="59">
        <f>L39/K39*100</f>
        <v>87.41511342291577</v>
      </c>
      <c r="N39" s="13">
        <f>K39/A39</f>
        <v>22.206417112299466</v>
      </c>
      <c r="O39" s="42">
        <f>L39/A39</f>
        <v>19.41176470588235</v>
      </c>
      <c r="P39" s="15">
        <f>O39/N39*100</f>
        <v>87.41511342291575</v>
      </c>
    </row>
    <row r="40" spans="2:4" ht="12.75">
      <c r="B40" s="49"/>
      <c r="C40" s="66"/>
      <c r="D40" s="50"/>
    </row>
    <row r="41" spans="1:16" ht="16.5">
      <c r="A41" s="84" t="s">
        <v>22</v>
      </c>
      <c r="B41" s="84"/>
      <c r="C41" s="84"/>
      <c r="D41" s="84"/>
      <c r="E41" s="84"/>
      <c r="F41" s="84"/>
      <c r="G41" s="84"/>
      <c r="H41" s="84"/>
      <c r="I41" s="84"/>
      <c r="J41" s="84"/>
      <c r="K41" s="85"/>
      <c r="L41" s="85"/>
      <c r="M41" s="85"/>
      <c r="N41" s="85"/>
      <c r="O41" s="85"/>
      <c r="P41" s="86"/>
    </row>
    <row r="42" spans="1:16" ht="44.25" customHeight="1">
      <c r="A42" s="10"/>
      <c r="B42" s="78" t="s">
        <v>10</v>
      </c>
      <c r="C42" s="79"/>
      <c r="D42" s="80"/>
      <c r="E42" s="78" t="s">
        <v>14</v>
      </c>
      <c r="F42" s="79"/>
      <c r="G42" s="80"/>
      <c r="H42" s="70" t="s">
        <v>16</v>
      </c>
      <c r="I42" s="70" t="s">
        <v>17</v>
      </c>
      <c r="J42" s="70" t="s">
        <v>18</v>
      </c>
      <c r="K42" s="103"/>
      <c r="L42" s="103"/>
      <c r="M42" s="103"/>
      <c r="N42" s="7"/>
      <c r="O42" s="22"/>
      <c r="P42" s="22"/>
    </row>
    <row r="43" spans="1:16" ht="15.75">
      <c r="A43" s="10"/>
      <c r="B43" s="9" t="s">
        <v>2</v>
      </c>
      <c r="C43" s="9" t="s">
        <v>3</v>
      </c>
      <c r="D43" s="11" t="s">
        <v>9</v>
      </c>
      <c r="E43" s="9" t="s">
        <v>2</v>
      </c>
      <c r="F43" s="9" t="s">
        <v>3</v>
      </c>
      <c r="G43" s="11" t="s">
        <v>9</v>
      </c>
      <c r="H43" s="9" t="s">
        <v>2</v>
      </c>
      <c r="I43" s="9" t="s">
        <v>3</v>
      </c>
      <c r="J43" s="11" t="s">
        <v>9</v>
      </c>
      <c r="K43" s="104"/>
      <c r="L43" s="105"/>
      <c r="M43" s="106"/>
      <c r="N43" s="7"/>
      <c r="O43" s="22"/>
      <c r="P43" s="22"/>
    </row>
    <row r="44" spans="1:16" ht="12.75">
      <c r="A44" s="10"/>
      <c r="B44" s="55">
        <v>3820.25</v>
      </c>
      <c r="C44" s="56">
        <v>6546</v>
      </c>
      <c r="D44" s="65">
        <v>171.35004253648322</v>
      </c>
      <c r="E44" s="31">
        <v>499</v>
      </c>
      <c r="F44" s="56">
        <v>9</v>
      </c>
      <c r="G44" s="32">
        <v>1.8036072144288577</v>
      </c>
      <c r="H44" s="16">
        <v>5267.35</v>
      </c>
      <c r="I44" s="41">
        <v>6565</v>
      </c>
      <c r="J44" s="13">
        <v>124.63572764293241</v>
      </c>
      <c r="K44" s="46"/>
      <c r="L44" s="46"/>
      <c r="M44" s="46"/>
      <c r="N44" s="7"/>
      <c r="O44" s="22"/>
      <c r="P44" s="22"/>
    </row>
    <row r="45" spans="1:16" ht="15.75">
      <c r="A45" s="14"/>
      <c r="B45" s="58" t="s">
        <v>15</v>
      </c>
      <c r="C45" s="57"/>
      <c r="D45" s="57"/>
      <c r="E45" s="57"/>
      <c r="F45" s="57"/>
      <c r="G45" s="58"/>
      <c r="H45" s="57"/>
      <c r="I45" s="57"/>
      <c r="J45" s="58" t="s">
        <v>11</v>
      </c>
      <c r="K45" s="57"/>
      <c r="L45" s="8"/>
      <c r="M45" s="8"/>
      <c r="N45" s="12"/>
      <c r="O45" s="8"/>
      <c r="P45" s="8"/>
    </row>
    <row r="46" s="46" customFormat="1" ht="12.75">
      <c r="B46" s="73">
        <v>167209.8</v>
      </c>
    </row>
    <row r="47" s="46" customFormat="1" ht="12.75"/>
    <row r="48" s="46" customFormat="1" ht="12.75"/>
    <row r="49" s="46" customFormat="1" ht="12.75"/>
    <row r="50" s="46" customFormat="1" ht="12.75"/>
    <row r="51" s="46" customFormat="1" ht="12.75"/>
    <row r="52" s="46" customFormat="1" ht="12.75"/>
    <row r="53" s="46" customFormat="1" ht="12.75"/>
    <row r="54" s="46" customFormat="1" ht="12.75"/>
    <row r="55" s="46" customFormat="1" ht="12.75"/>
    <row r="56" s="46" customFormat="1" ht="12.75"/>
    <row r="57" s="46" customFormat="1" ht="12.75"/>
    <row r="58" s="46" customFormat="1" ht="12.75"/>
    <row r="59" s="46" customFormat="1" ht="12.75"/>
    <row r="60" s="46" customFormat="1" ht="12.75"/>
    <row r="61" s="46" customFormat="1" ht="12.75"/>
    <row r="62" s="46" customFormat="1" ht="12.75"/>
    <row r="63" s="46" customFormat="1" ht="12.75"/>
    <row r="64" s="46" customFormat="1" ht="12.75"/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  <row r="79" s="46" customFormat="1" ht="12.75"/>
    <row r="80" s="46" customFormat="1" ht="12.75"/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  <row r="114" s="46" customFormat="1" ht="12.75"/>
    <row r="115" s="46" customFormat="1" ht="12.75"/>
    <row r="116" s="46" customFormat="1" ht="12.75"/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</sheetData>
  <sheetProtection/>
  <mergeCells count="50">
    <mergeCell ref="AV3:AV4"/>
    <mergeCell ref="AW3:AW4"/>
    <mergeCell ref="AR3:AT3"/>
    <mergeCell ref="AU3:AU4"/>
    <mergeCell ref="T3:V3"/>
    <mergeCell ref="AO3:AQ3"/>
    <mergeCell ref="AC3:AE3"/>
    <mergeCell ref="AF3:AH3"/>
    <mergeCell ref="AI3:AK3"/>
    <mergeCell ref="AL3:AN3"/>
    <mergeCell ref="Z3:AB3"/>
    <mergeCell ref="W3:Y3"/>
    <mergeCell ref="A4:A5"/>
    <mergeCell ref="B4:D4"/>
    <mergeCell ref="A1:P1"/>
    <mergeCell ref="A2:P2"/>
    <mergeCell ref="K12:M12"/>
    <mergeCell ref="A10:P10"/>
    <mergeCell ref="A12:A13"/>
    <mergeCell ref="B12:D12"/>
    <mergeCell ref="Q3:S3"/>
    <mergeCell ref="E4:G4"/>
    <mergeCell ref="H4:J4"/>
    <mergeCell ref="N12:P12"/>
    <mergeCell ref="N4:P4"/>
    <mergeCell ref="K4:M4"/>
    <mergeCell ref="H12:J12"/>
    <mergeCell ref="E37:G37"/>
    <mergeCell ref="H37:J37"/>
    <mergeCell ref="E12:G12"/>
    <mergeCell ref="E19:G19"/>
    <mergeCell ref="H19:J19"/>
    <mergeCell ref="E26:G26"/>
    <mergeCell ref="H26:J26"/>
    <mergeCell ref="A17:P17"/>
    <mergeCell ref="A19:A20"/>
    <mergeCell ref="N19:P19"/>
    <mergeCell ref="B19:D19"/>
    <mergeCell ref="B26:D26"/>
    <mergeCell ref="K26:M26"/>
    <mergeCell ref="N26:P26"/>
    <mergeCell ref="K37:M37"/>
    <mergeCell ref="N37:P37"/>
    <mergeCell ref="K19:M19"/>
    <mergeCell ref="B42:D42"/>
    <mergeCell ref="E42:G42"/>
    <mergeCell ref="A41:P41"/>
    <mergeCell ref="A26:A27"/>
    <mergeCell ref="A37:A38"/>
    <mergeCell ref="B37:D37"/>
  </mergeCells>
  <printOptions/>
  <pageMargins left="0.4" right="0.24" top="0.62" bottom="0.2" header="0.78" footer="0.2"/>
  <pageSetup horizontalDpi="600" verticalDpi="600" orientation="landscape" paperSize="9" scale="73" r:id="rId1"/>
  <colBreaks count="3" manualBreakCount="3">
    <brk id="16" max="65535" man="1"/>
    <brk id="25" max="65535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2022-04-14T10:12:31Z</cp:lastPrinted>
  <dcterms:created xsi:type="dcterms:W3CDTF">2013-09-16T05:23:41Z</dcterms:created>
  <dcterms:modified xsi:type="dcterms:W3CDTF">2022-09-08T09:44:18Z</dcterms:modified>
  <cp:category/>
  <cp:version/>
  <cp:contentType/>
  <cp:contentStatus/>
</cp:coreProperties>
</file>